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tellaD\Desktop\"/>
    </mc:Choice>
  </mc:AlternateContent>
  <bookViews>
    <workbookView xWindow="0" yWindow="0" windowWidth="14688" windowHeight="8052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" i="1" l="1"/>
  <c r="O18" i="1"/>
  <c r="P18" i="1"/>
  <c r="J18" i="1"/>
  <c r="K18" i="1"/>
  <c r="L18" i="1"/>
  <c r="N14" i="1" l="1"/>
  <c r="O14" i="1"/>
  <c r="P14" i="1"/>
  <c r="J14" i="1"/>
  <c r="K14" i="1"/>
  <c r="L14" i="1"/>
  <c r="O26" i="1"/>
  <c r="P26" i="1"/>
  <c r="N26" i="1"/>
  <c r="K26" i="1"/>
  <c r="L26" i="1"/>
  <c r="J26" i="1"/>
  <c r="C18" i="1"/>
  <c r="F18" i="1"/>
  <c r="G18" i="1"/>
  <c r="B18" i="1"/>
  <c r="C14" i="1"/>
  <c r="F14" i="1"/>
  <c r="G14" i="1"/>
  <c r="B14" i="1"/>
  <c r="N7" i="1"/>
  <c r="O7" i="1"/>
  <c r="P7" i="1"/>
  <c r="J7" i="1"/>
  <c r="K7" i="1"/>
  <c r="L7" i="1"/>
  <c r="O10" i="1"/>
  <c r="O9" i="1"/>
  <c r="O11" i="1"/>
  <c r="O12" i="1"/>
  <c r="O15" i="1"/>
  <c r="O16" i="1"/>
  <c r="O21" i="1"/>
  <c r="N8" i="1"/>
  <c r="J9" i="1"/>
  <c r="N9" i="1" s="1"/>
  <c r="K9" i="1"/>
  <c r="J10" i="1"/>
  <c r="N10" i="1" s="1"/>
  <c r="K10" i="1"/>
  <c r="J11" i="1"/>
  <c r="N11" i="1" s="1"/>
  <c r="K11" i="1"/>
  <c r="J12" i="1"/>
  <c r="N12" i="1" s="1"/>
  <c r="K12" i="1"/>
  <c r="J13" i="1"/>
  <c r="N13" i="1" s="1"/>
  <c r="K13" i="1"/>
  <c r="O13" i="1" s="1"/>
  <c r="J15" i="1"/>
  <c r="N15" i="1" s="1"/>
  <c r="K15" i="1"/>
  <c r="J16" i="1"/>
  <c r="N16" i="1" s="1"/>
  <c r="K16" i="1"/>
  <c r="J17" i="1"/>
  <c r="N17" i="1" s="1"/>
  <c r="K17" i="1"/>
  <c r="O17" i="1" s="1"/>
  <c r="J21" i="1"/>
  <c r="N21" i="1" s="1"/>
  <c r="K21" i="1"/>
  <c r="J23" i="1"/>
  <c r="N23" i="1" s="1"/>
  <c r="K23" i="1"/>
  <c r="L23" i="1"/>
  <c r="J24" i="1"/>
  <c r="N24" i="1" s="1"/>
  <c r="K24" i="1"/>
  <c r="L24" i="1"/>
  <c r="K25" i="1"/>
  <c r="L25" i="1"/>
  <c r="K8" i="1"/>
  <c r="J8" i="1"/>
  <c r="H21" i="1"/>
  <c r="G19" i="1"/>
  <c r="H19" i="1" s="1"/>
  <c r="F19" i="1"/>
  <c r="H17" i="1"/>
  <c r="H18" i="1" s="1"/>
  <c r="H16" i="1"/>
  <c r="H15" i="1"/>
  <c r="H13" i="1"/>
  <c r="H12" i="1"/>
  <c r="H11" i="1"/>
  <c r="G10" i="1"/>
  <c r="G20" i="1" s="1"/>
  <c r="G22" i="1" s="1"/>
  <c r="F10" i="1"/>
  <c r="H10" i="1" s="1"/>
  <c r="H9" i="1"/>
  <c r="H8" i="1"/>
  <c r="H7" i="1"/>
  <c r="D21" i="1"/>
  <c r="L21" i="1" s="1"/>
  <c r="P21" i="1" s="1"/>
  <c r="C19" i="1"/>
  <c r="K19" i="1" s="1"/>
  <c r="O19" i="1" s="1"/>
  <c r="B19" i="1"/>
  <c r="J19" i="1" s="1"/>
  <c r="N19" i="1" s="1"/>
  <c r="D17" i="1"/>
  <c r="L17" i="1" s="1"/>
  <c r="P17" i="1" s="1"/>
  <c r="D16" i="1"/>
  <c r="L16" i="1" s="1"/>
  <c r="P16" i="1" s="1"/>
  <c r="D15" i="1"/>
  <c r="D13" i="1"/>
  <c r="D12" i="1"/>
  <c r="L12" i="1" s="1"/>
  <c r="P12" i="1" s="1"/>
  <c r="D11" i="1"/>
  <c r="L11" i="1" s="1"/>
  <c r="P11" i="1" s="1"/>
  <c r="C10" i="1"/>
  <c r="C20" i="1" s="1"/>
  <c r="C22" i="1" s="1"/>
  <c r="K22" i="1" s="1"/>
  <c r="O22" i="1" s="1"/>
  <c r="B10" i="1"/>
  <c r="D10" i="1" s="1"/>
  <c r="D9" i="1"/>
  <c r="L9" i="1" s="1"/>
  <c r="P9" i="1" s="1"/>
  <c r="D8" i="1"/>
  <c r="L8" i="1" s="1"/>
  <c r="P8" i="1" s="1"/>
  <c r="D7" i="1"/>
  <c r="L15" i="1" l="1"/>
  <c r="P15" i="1" s="1"/>
  <c r="D18" i="1"/>
  <c r="L10" i="1"/>
  <c r="P10" i="1" s="1"/>
  <c r="D14" i="1"/>
  <c r="D19" i="1"/>
  <c r="L19" i="1" s="1"/>
  <c r="P19" i="1" s="1"/>
  <c r="K20" i="1"/>
  <c r="O20" i="1" s="1"/>
  <c r="L13" i="1"/>
  <c r="P13" i="1" s="1"/>
  <c r="H14" i="1"/>
  <c r="F20" i="1"/>
  <c r="B20" i="1"/>
  <c r="J20" i="1" l="1"/>
  <c r="N20" i="1" s="1"/>
  <c r="H20" i="1"/>
  <c r="H22" i="1" s="1"/>
  <c r="F22" i="1"/>
  <c r="D20" i="1"/>
  <c r="B22" i="1"/>
  <c r="J22" i="1" s="1"/>
  <c r="N22" i="1" s="1"/>
  <c r="D22" i="1" l="1"/>
  <c r="L22" i="1" s="1"/>
  <c r="P22" i="1" s="1"/>
  <c r="L20" i="1"/>
  <c r="P20" i="1" s="1"/>
</calcChain>
</file>

<file path=xl/sharedStrings.xml><?xml version="1.0" encoding="utf-8"?>
<sst xmlns="http://schemas.openxmlformats.org/spreadsheetml/2006/main" count="40" uniqueCount="30">
  <si>
    <t xml:space="preserve">Bilancio demografico anno 2017 e popolazione residente al 31 dicembre </t>
  </si>
  <si>
    <t>Maschi</t>
  </si>
  <si>
    <t>Femmine</t>
  </si>
  <si>
    <t>Totale</t>
  </si>
  <si>
    <t>Popolazione al 1° gennaio</t>
  </si>
  <si>
    <t>Nati</t>
  </si>
  <si>
    <t>Morti</t>
  </si>
  <si>
    <t>Saldo Naturale</t>
  </si>
  <si>
    <t>Iscritti da altri comuni</t>
  </si>
  <si>
    <t>Iscritti dall'estero</t>
  </si>
  <si>
    <t>Altri iscritti</t>
  </si>
  <si>
    <t>Cancellati per altri comuni</t>
  </si>
  <si>
    <t>Cancellati per l'estero</t>
  </si>
  <si>
    <t>Altri cancellati</t>
  </si>
  <si>
    <t>Saldo Migratorio e per altri motivi</t>
  </si>
  <si>
    <t>Popolazione residente in famiglia</t>
  </si>
  <si>
    <t>Popolazione residente in convivenza</t>
  </si>
  <si>
    <t>Popolazione al 31 dicembre</t>
  </si>
  <si>
    <t>Numero di Famiglie</t>
  </si>
  <si>
    <t>Numero di Convivenze</t>
  </si>
  <si>
    <t>Numero medio di componenti per famiglia</t>
  </si>
  <si>
    <t>2.35</t>
  </si>
  <si>
    <t>Variazioni val. assoluti</t>
  </si>
  <si>
    <t>Variazioni val. %</t>
  </si>
  <si>
    <t>Totale iscritti</t>
  </si>
  <si>
    <t>Totale cancellati</t>
  </si>
  <si>
    <t>Di cui stranieri al 31/12/2017</t>
  </si>
  <si>
    <t>Famiglie con almeno uno straniero</t>
  </si>
  <si>
    <t>Famiglie con intestatario straniero</t>
  </si>
  <si>
    <t>Confronti con il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</si>
</sst>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1" xfId="0" applyBorder="1"/>
    <xf numFmtId="0" fontId="4" fillId="0" borderId="1" xfId="0" applyFont="1" applyBorder="1"/>
    <xf numFmtId="0" fontId="3" fillId="0" borderId="1" xfId="0" applyFont="1" applyBorder="1"/>
    <xf numFmtId="0" fontId="0" fillId="0" borderId="1" xfId="0" applyBorder="1" applyAlignment="1">
      <alignment horizontal="right"/>
    </xf>
    <xf numFmtId="43" fontId="0" fillId="0" borderId="0" xfId="0" applyNumberFormat="1"/>
    <xf numFmtId="43" fontId="0" fillId="0" borderId="1" xfId="1" applyFont="1" applyBorder="1"/>
    <xf numFmtId="43" fontId="4" fillId="0" borderId="1" xfId="1" applyFont="1" applyBorder="1"/>
    <xf numFmtId="0" fontId="4" fillId="3" borderId="1" xfId="0" applyFont="1" applyFill="1" applyBorder="1"/>
    <xf numFmtId="43" fontId="4" fillId="3" borderId="1" xfId="1" applyFont="1" applyFill="1" applyBorder="1"/>
    <xf numFmtId="43" fontId="0" fillId="3" borderId="1" xfId="1" applyFont="1" applyFill="1" applyBorder="1"/>
    <xf numFmtId="0" fontId="0" fillId="3" borderId="1" xfId="0" applyFill="1" applyBorder="1"/>
    <xf numFmtId="0" fontId="3" fillId="0" borderId="1" xfId="0" applyFont="1" applyBorder="1" applyAlignment="1">
      <alignment horizontal="right"/>
    </xf>
    <xf numFmtId="43" fontId="0" fillId="0" borderId="1" xfId="1" applyFont="1" applyFill="1" applyBorder="1"/>
    <xf numFmtId="0" fontId="0" fillId="0" borderId="2" xfId="0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0" fillId="0" borderId="3" xfId="0" applyBorder="1"/>
    <xf numFmtId="0" fontId="4" fillId="0" borderId="3" xfId="0" applyFont="1" applyBorder="1"/>
    <xf numFmtId="0" fontId="3" fillId="0" borderId="3" xfId="0" applyFont="1" applyBorder="1"/>
    <xf numFmtId="0" fontId="0" fillId="0" borderId="3" xfId="0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0" fillId="3" borderId="3" xfId="0" applyFill="1" applyBorder="1"/>
    <xf numFmtId="0" fontId="0" fillId="0" borderId="5" xfId="0" applyBorder="1"/>
    <xf numFmtId="0" fontId="4" fillId="0" borderId="5" xfId="0" applyFont="1" applyBorder="1"/>
    <xf numFmtId="0" fontId="5" fillId="0" borderId="5" xfId="0" applyFont="1" applyBorder="1"/>
    <xf numFmtId="0" fontId="3" fillId="0" borderId="5" xfId="0" applyFont="1" applyBorder="1"/>
    <xf numFmtId="0" fontId="3" fillId="0" borderId="6" xfId="0" applyFont="1" applyBorder="1"/>
    <xf numFmtId="0" fontId="0" fillId="0" borderId="1" xfId="0" applyFill="1" applyBorder="1"/>
    <xf numFmtId="0" fontId="0" fillId="4" borderId="0" xfId="0" applyFill="1"/>
    <xf numFmtId="0" fontId="6" fillId="0" borderId="0" xfId="0" applyFont="1" applyFill="1"/>
    <xf numFmtId="0" fontId="0" fillId="0" borderId="0" xfId="0" applyFill="1"/>
    <xf numFmtId="0" fontId="4" fillId="0" borderId="1" xfId="0" applyFont="1" applyBorder="1" applyAlignment="1">
      <alignment horizontal="right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29"/>
  <sheetViews>
    <sheetView tabSelected="1" topLeftCell="A4" workbookViewId="0">
      <selection activeCell="R18" sqref="R18"/>
    </sheetView>
  </sheetViews>
  <sheetFormatPr defaultRowHeight="14.4" x14ac:dyDescent="0.3"/>
  <cols>
    <col min="1" max="1" width="39.6640625" customWidth="1"/>
    <col min="2" max="4" width="9.109375" customWidth="1"/>
    <col min="5" max="5" width="3.109375" customWidth="1"/>
    <col min="6" max="8" width="9.109375" customWidth="1"/>
    <col min="9" max="9" width="3.44140625" customWidth="1"/>
    <col min="10" max="12" width="9.109375" customWidth="1"/>
    <col min="13" max="13" width="3.77734375" customWidth="1"/>
    <col min="14" max="16" width="9.109375" customWidth="1"/>
  </cols>
  <sheetData>
    <row r="3" spans="1:17" ht="25.8" x14ac:dyDescent="0.5">
      <c r="A3" s="31" t="s">
        <v>0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7" x14ac:dyDescent="0.3">
      <c r="A4" s="32" t="s">
        <v>29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7" x14ac:dyDescent="0.3">
      <c r="B5" s="35">
        <v>2017</v>
      </c>
      <c r="C5" s="35"/>
      <c r="D5" s="36"/>
      <c r="E5" s="22"/>
      <c r="F5" s="34">
        <v>2016</v>
      </c>
      <c r="G5" s="35"/>
      <c r="H5" s="36"/>
      <c r="I5" s="22"/>
      <c r="J5" s="34" t="s">
        <v>22</v>
      </c>
      <c r="K5" s="35"/>
      <c r="L5" s="35"/>
      <c r="M5" s="22"/>
      <c r="N5" s="35" t="s">
        <v>23</v>
      </c>
      <c r="O5" s="35"/>
      <c r="P5" s="35"/>
    </row>
    <row r="6" spans="1:17" x14ac:dyDescent="0.3">
      <c r="A6" s="1"/>
      <c r="B6" s="1" t="s">
        <v>1</v>
      </c>
      <c r="C6" s="1" t="s">
        <v>2</v>
      </c>
      <c r="D6" s="14" t="s">
        <v>3</v>
      </c>
      <c r="E6" s="24"/>
      <c r="F6" s="18" t="s">
        <v>1</v>
      </c>
      <c r="G6" s="1" t="s">
        <v>2</v>
      </c>
      <c r="H6" s="14" t="s">
        <v>3</v>
      </c>
      <c r="I6" s="24"/>
      <c r="J6" s="18" t="s">
        <v>1</v>
      </c>
      <c r="K6" s="1" t="s">
        <v>2</v>
      </c>
      <c r="L6" s="1" t="s">
        <v>3</v>
      </c>
      <c r="M6" s="24"/>
      <c r="N6" s="1" t="s">
        <v>1</v>
      </c>
      <c r="O6" s="1" t="s">
        <v>2</v>
      </c>
      <c r="P6" s="1" t="s">
        <v>3</v>
      </c>
    </row>
    <row r="7" spans="1:17" x14ac:dyDescent="0.3">
      <c r="A7" s="2" t="s">
        <v>4</v>
      </c>
      <c r="B7" s="2">
        <v>18381</v>
      </c>
      <c r="C7" s="2">
        <v>20152</v>
      </c>
      <c r="D7" s="15">
        <f>SUM(B7:C7)</f>
        <v>38533</v>
      </c>
      <c r="E7" s="25"/>
      <c r="F7" s="19">
        <v>18257</v>
      </c>
      <c r="G7" s="2">
        <v>20155</v>
      </c>
      <c r="H7" s="15">
        <f>SUM(F7:G7)</f>
        <v>38412</v>
      </c>
      <c r="I7" s="25"/>
      <c r="J7" s="19">
        <f t="shared" ref="J7:J17" si="0">B7-F7</f>
        <v>124</v>
      </c>
      <c r="K7" s="8">
        <f t="shared" ref="K7" si="1">C7-G7</f>
        <v>-3</v>
      </c>
      <c r="L7" s="2">
        <f t="shared" ref="L7" si="2">D7-H7</f>
        <v>121</v>
      </c>
      <c r="M7" s="25"/>
      <c r="N7" s="7">
        <f t="shared" ref="N7:N17" si="3">J7/F7*100</f>
        <v>0.67919154296981976</v>
      </c>
      <c r="O7" s="9">
        <f t="shared" ref="O7" si="4">K7/G7*100</f>
        <v>-1.4884644008930786E-2</v>
      </c>
      <c r="P7" s="7">
        <f t="shared" ref="P7" si="5">L7/H7*100</f>
        <v>0.31500572737686139</v>
      </c>
    </row>
    <row r="8" spans="1:17" x14ac:dyDescent="0.3">
      <c r="A8" s="1" t="s">
        <v>5</v>
      </c>
      <c r="B8" s="1">
        <v>175</v>
      </c>
      <c r="C8" s="1">
        <v>151</v>
      </c>
      <c r="D8" s="16">
        <f t="shared" ref="D8:D21" si="6">SUM(B8:C8)</f>
        <v>326</v>
      </c>
      <c r="E8" s="26"/>
      <c r="F8" s="18">
        <v>178</v>
      </c>
      <c r="G8" s="1">
        <v>148</v>
      </c>
      <c r="H8" s="16">
        <f t="shared" ref="H8:H21" si="7">SUM(F8:G8)</f>
        <v>326</v>
      </c>
      <c r="I8" s="26"/>
      <c r="J8" s="23">
        <f t="shared" si="0"/>
        <v>-3</v>
      </c>
      <c r="K8" s="1">
        <f>C8-G8</f>
        <v>3</v>
      </c>
      <c r="L8" s="1">
        <f>D8-H8</f>
        <v>0</v>
      </c>
      <c r="M8" s="26"/>
      <c r="N8" s="10">
        <f t="shared" si="3"/>
        <v>-1.6853932584269662</v>
      </c>
      <c r="O8" s="6">
        <v>1.69</v>
      </c>
      <c r="P8" s="6">
        <f>L8/H8*100</f>
        <v>0</v>
      </c>
    </row>
    <row r="9" spans="1:17" x14ac:dyDescent="0.3">
      <c r="A9" s="1" t="s">
        <v>6</v>
      </c>
      <c r="B9" s="1">
        <v>155</v>
      </c>
      <c r="C9" s="1">
        <v>147</v>
      </c>
      <c r="D9" s="16">
        <f t="shared" si="6"/>
        <v>302</v>
      </c>
      <c r="E9" s="26"/>
      <c r="F9" s="18">
        <v>161</v>
      </c>
      <c r="G9" s="1">
        <v>182</v>
      </c>
      <c r="H9" s="16">
        <f t="shared" si="7"/>
        <v>343</v>
      </c>
      <c r="I9" s="26"/>
      <c r="J9" s="23">
        <f t="shared" si="0"/>
        <v>-6</v>
      </c>
      <c r="K9" s="11">
        <f t="shared" ref="K9:K26" si="8">C9-G9</f>
        <v>-35</v>
      </c>
      <c r="L9" s="11">
        <f t="shared" ref="L9:L26" si="9">D9-H9</f>
        <v>-41</v>
      </c>
      <c r="M9" s="26"/>
      <c r="N9" s="10">
        <f t="shared" si="3"/>
        <v>-3.7267080745341614</v>
      </c>
      <c r="O9" s="10">
        <f>K9/G9*100</f>
        <v>-19.230769230769234</v>
      </c>
      <c r="P9" s="10">
        <f>L9/H9*100</f>
        <v>-11.9533527696793</v>
      </c>
      <c r="Q9" s="5"/>
    </row>
    <row r="10" spans="1:17" x14ac:dyDescent="0.3">
      <c r="A10" s="3" t="s">
        <v>7</v>
      </c>
      <c r="B10" s="1">
        <f>B8-B9</f>
        <v>20</v>
      </c>
      <c r="C10" s="1">
        <f t="shared" ref="C10" si="10">C8-C9</f>
        <v>4</v>
      </c>
      <c r="D10" s="16">
        <f t="shared" si="6"/>
        <v>24</v>
      </c>
      <c r="E10" s="26"/>
      <c r="F10" s="18">
        <f>F8-F9</f>
        <v>17</v>
      </c>
      <c r="G10" s="1">
        <f t="shared" ref="G10" si="11">G8-G9</f>
        <v>-34</v>
      </c>
      <c r="H10" s="16">
        <f t="shared" si="7"/>
        <v>-17</v>
      </c>
      <c r="I10" s="26"/>
      <c r="J10" s="18">
        <f t="shared" si="0"/>
        <v>3</v>
      </c>
      <c r="K10" s="1">
        <f t="shared" si="8"/>
        <v>38</v>
      </c>
      <c r="L10" s="1">
        <f t="shared" si="9"/>
        <v>41</v>
      </c>
      <c r="M10" s="26"/>
      <c r="N10" s="6">
        <f t="shared" si="3"/>
        <v>17.647058823529413</v>
      </c>
      <c r="O10" s="6">
        <f>K10/(-G10)*100</f>
        <v>111.76470588235294</v>
      </c>
      <c r="P10" s="6">
        <f>L10/(-H10)*100</f>
        <v>241.17647058823528</v>
      </c>
      <c r="Q10" s="5"/>
    </row>
    <row r="11" spans="1:17" x14ac:dyDescent="0.3">
      <c r="A11" s="1" t="s">
        <v>8</v>
      </c>
      <c r="B11" s="1">
        <v>577</v>
      </c>
      <c r="C11" s="1">
        <v>637</v>
      </c>
      <c r="D11" s="16">
        <f t="shared" si="6"/>
        <v>1214</v>
      </c>
      <c r="E11" s="26"/>
      <c r="F11" s="18">
        <v>586</v>
      </c>
      <c r="G11" s="1">
        <v>598</v>
      </c>
      <c r="H11" s="16">
        <f t="shared" si="7"/>
        <v>1184</v>
      </c>
      <c r="I11" s="26"/>
      <c r="J11" s="23">
        <f t="shared" si="0"/>
        <v>-9</v>
      </c>
      <c r="K11" s="1">
        <f t="shared" si="8"/>
        <v>39</v>
      </c>
      <c r="L11" s="1">
        <f t="shared" si="9"/>
        <v>30</v>
      </c>
      <c r="M11" s="26"/>
      <c r="N11" s="10">
        <f t="shared" si="3"/>
        <v>-1.5358361774744027</v>
      </c>
      <c r="O11" s="6">
        <f t="shared" ref="O11:P17" si="12">K11/G11*100</f>
        <v>6.5217391304347823</v>
      </c>
      <c r="P11" s="6">
        <f t="shared" si="12"/>
        <v>2.5337837837837838</v>
      </c>
      <c r="Q11" s="5"/>
    </row>
    <row r="12" spans="1:17" x14ac:dyDescent="0.3">
      <c r="A12" s="1" t="s">
        <v>9</v>
      </c>
      <c r="B12" s="1">
        <v>35</v>
      </c>
      <c r="C12" s="1">
        <v>60</v>
      </c>
      <c r="D12" s="16">
        <f t="shared" si="6"/>
        <v>95</v>
      </c>
      <c r="E12" s="26"/>
      <c r="F12" s="18">
        <v>138</v>
      </c>
      <c r="G12" s="1">
        <v>65</v>
      </c>
      <c r="H12" s="16">
        <f t="shared" si="7"/>
        <v>203</v>
      </c>
      <c r="I12" s="26"/>
      <c r="J12" s="23">
        <f t="shared" si="0"/>
        <v>-103</v>
      </c>
      <c r="K12" s="11">
        <f t="shared" si="8"/>
        <v>-5</v>
      </c>
      <c r="L12" s="11">
        <f t="shared" si="9"/>
        <v>-108</v>
      </c>
      <c r="M12" s="26"/>
      <c r="N12" s="10">
        <f t="shared" si="3"/>
        <v>-74.637681159420282</v>
      </c>
      <c r="O12" s="10">
        <f t="shared" si="12"/>
        <v>-7.6923076923076925</v>
      </c>
      <c r="P12" s="10">
        <f t="shared" si="12"/>
        <v>-53.201970443349758</v>
      </c>
      <c r="Q12" s="5"/>
    </row>
    <row r="13" spans="1:17" x14ac:dyDescent="0.3">
      <c r="A13" s="1" t="s">
        <v>10</v>
      </c>
      <c r="B13" s="1">
        <v>52</v>
      </c>
      <c r="C13" s="1">
        <v>30</v>
      </c>
      <c r="D13" s="16">
        <f t="shared" si="6"/>
        <v>82</v>
      </c>
      <c r="E13" s="26"/>
      <c r="F13" s="18">
        <v>51</v>
      </c>
      <c r="G13" s="1">
        <v>27</v>
      </c>
      <c r="H13" s="16">
        <f t="shared" si="7"/>
        <v>78</v>
      </c>
      <c r="I13" s="26"/>
      <c r="J13" s="18">
        <f t="shared" si="0"/>
        <v>1</v>
      </c>
      <c r="K13" s="1">
        <f t="shared" si="8"/>
        <v>3</v>
      </c>
      <c r="L13" s="1">
        <f t="shared" si="9"/>
        <v>4</v>
      </c>
      <c r="M13" s="26"/>
      <c r="N13" s="6">
        <f t="shared" si="3"/>
        <v>1.9607843137254901</v>
      </c>
      <c r="O13" s="6">
        <f t="shared" si="12"/>
        <v>11.111111111111111</v>
      </c>
      <c r="P13" s="6">
        <f t="shared" si="12"/>
        <v>5.1282051282051277</v>
      </c>
      <c r="Q13" s="5"/>
    </row>
    <row r="14" spans="1:17" x14ac:dyDescent="0.3">
      <c r="A14" s="12" t="s">
        <v>24</v>
      </c>
      <c r="B14" s="3">
        <f>B11+B12+B13</f>
        <v>664</v>
      </c>
      <c r="C14" s="3">
        <f t="shared" ref="C14:H14" si="13">C11+C12+C13</f>
        <v>727</v>
      </c>
      <c r="D14" s="17">
        <f t="shared" si="13"/>
        <v>1391</v>
      </c>
      <c r="E14" s="27"/>
      <c r="F14" s="20">
        <f t="shared" si="13"/>
        <v>775</v>
      </c>
      <c r="G14" s="3">
        <f t="shared" si="13"/>
        <v>690</v>
      </c>
      <c r="H14" s="17">
        <f t="shared" si="13"/>
        <v>1465</v>
      </c>
      <c r="I14" s="27"/>
      <c r="J14" s="18">
        <f t="shared" si="0"/>
        <v>-111</v>
      </c>
      <c r="K14" s="1">
        <f t="shared" ref="K14" si="14">C14-G14</f>
        <v>37</v>
      </c>
      <c r="L14" s="1">
        <f t="shared" ref="L14" si="15">D14-H14</f>
        <v>-74</v>
      </c>
      <c r="M14" s="27"/>
      <c r="N14" s="6">
        <f t="shared" si="3"/>
        <v>-14.32258064516129</v>
      </c>
      <c r="O14" s="6">
        <f t="shared" si="12"/>
        <v>5.36231884057971</v>
      </c>
      <c r="P14" s="6">
        <f t="shared" si="12"/>
        <v>-5.0511945392491464</v>
      </c>
      <c r="Q14" s="5"/>
    </row>
    <row r="15" spans="1:17" x14ac:dyDescent="0.3">
      <c r="A15" s="1" t="s">
        <v>11</v>
      </c>
      <c r="B15" s="1">
        <v>554</v>
      </c>
      <c r="C15" s="1">
        <v>584</v>
      </c>
      <c r="D15" s="16">
        <f t="shared" si="6"/>
        <v>1138</v>
      </c>
      <c r="E15" s="26"/>
      <c r="F15" s="18">
        <v>601</v>
      </c>
      <c r="G15" s="1">
        <v>613</v>
      </c>
      <c r="H15" s="16">
        <f t="shared" si="7"/>
        <v>1214</v>
      </c>
      <c r="I15" s="26"/>
      <c r="J15" s="23">
        <f t="shared" si="0"/>
        <v>-47</v>
      </c>
      <c r="K15" s="11">
        <f t="shared" si="8"/>
        <v>-29</v>
      </c>
      <c r="L15" s="11">
        <f t="shared" si="9"/>
        <v>-76</v>
      </c>
      <c r="M15" s="26"/>
      <c r="N15" s="10">
        <f t="shared" si="3"/>
        <v>-7.8202995008319469</v>
      </c>
      <c r="O15" s="10">
        <f t="shared" si="12"/>
        <v>-4.7308319738988578</v>
      </c>
      <c r="P15" s="10">
        <f t="shared" si="12"/>
        <v>-6.2602965403624378</v>
      </c>
      <c r="Q15" s="5"/>
    </row>
    <row r="16" spans="1:17" x14ac:dyDescent="0.3">
      <c r="A16" s="1" t="s">
        <v>12</v>
      </c>
      <c r="B16" s="1">
        <v>39</v>
      </c>
      <c r="C16" s="1">
        <v>25</v>
      </c>
      <c r="D16" s="16">
        <f t="shared" si="6"/>
        <v>64</v>
      </c>
      <c r="E16" s="26"/>
      <c r="F16" s="18">
        <v>28</v>
      </c>
      <c r="G16" s="1">
        <v>24</v>
      </c>
      <c r="H16" s="16">
        <f t="shared" si="7"/>
        <v>52</v>
      </c>
      <c r="I16" s="26"/>
      <c r="J16" s="18">
        <f t="shared" si="0"/>
        <v>11</v>
      </c>
      <c r="K16" s="1">
        <f t="shared" si="8"/>
        <v>1</v>
      </c>
      <c r="L16" s="1">
        <f t="shared" si="9"/>
        <v>12</v>
      </c>
      <c r="M16" s="26"/>
      <c r="N16" s="6">
        <f t="shared" si="3"/>
        <v>39.285714285714285</v>
      </c>
      <c r="O16" s="6">
        <f t="shared" si="12"/>
        <v>4.1666666666666661</v>
      </c>
      <c r="P16" s="6">
        <f t="shared" si="12"/>
        <v>23.076923076923077</v>
      </c>
      <c r="Q16" s="5"/>
    </row>
    <row r="17" spans="1:17" x14ac:dyDescent="0.3">
      <c r="A17" s="1" t="s">
        <v>13</v>
      </c>
      <c r="B17" s="1">
        <v>61</v>
      </c>
      <c r="C17" s="1">
        <v>39</v>
      </c>
      <c r="D17" s="16">
        <f t="shared" si="6"/>
        <v>100</v>
      </c>
      <c r="E17" s="26"/>
      <c r="F17" s="18">
        <v>39</v>
      </c>
      <c r="G17" s="1">
        <v>22</v>
      </c>
      <c r="H17" s="16">
        <f t="shared" si="7"/>
        <v>61</v>
      </c>
      <c r="I17" s="26"/>
      <c r="J17" s="18">
        <f t="shared" si="0"/>
        <v>22</v>
      </c>
      <c r="K17" s="1">
        <f t="shared" si="8"/>
        <v>17</v>
      </c>
      <c r="L17" s="1">
        <f t="shared" si="9"/>
        <v>39</v>
      </c>
      <c r="M17" s="26"/>
      <c r="N17" s="6">
        <f t="shared" si="3"/>
        <v>56.410256410256409</v>
      </c>
      <c r="O17" s="6">
        <f t="shared" si="12"/>
        <v>77.272727272727266</v>
      </c>
      <c r="P17" s="6">
        <f t="shared" si="12"/>
        <v>63.934426229508205</v>
      </c>
      <c r="Q17" s="5"/>
    </row>
    <row r="18" spans="1:17" x14ac:dyDescent="0.3">
      <c r="A18" s="12" t="s">
        <v>25</v>
      </c>
      <c r="B18" s="3">
        <f>SUM(B15:B17)</f>
        <v>654</v>
      </c>
      <c r="C18" s="3">
        <f t="shared" ref="C18:H18" si="16">SUM(C15:C17)</f>
        <v>648</v>
      </c>
      <c r="D18" s="17">
        <f t="shared" si="16"/>
        <v>1302</v>
      </c>
      <c r="E18" s="27"/>
      <c r="F18" s="20">
        <f t="shared" si="16"/>
        <v>668</v>
      </c>
      <c r="G18" s="3">
        <f t="shared" si="16"/>
        <v>659</v>
      </c>
      <c r="H18" s="17">
        <f t="shared" si="16"/>
        <v>1327</v>
      </c>
      <c r="I18" s="27"/>
      <c r="J18" s="23">
        <f t="shared" ref="J18" si="17">B18-F18</f>
        <v>-14</v>
      </c>
      <c r="K18" s="11">
        <f t="shared" ref="K18" si="18">C18-G18</f>
        <v>-11</v>
      </c>
      <c r="L18" s="11">
        <f t="shared" ref="L18" si="19">D18-H18</f>
        <v>-25</v>
      </c>
      <c r="M18" s="27"/>
      <c r="N18" s="10">
        <f t="shared" ref="N18" si="20">J18/F18*100</f>
        <v>-2.0958083832335328</v>
      </c>
      <c r="O18" s="10">
        <f t="shared" ref="O18" si="21">K18/G18*100</f>
        <v>-1.6691957511380879</v>
      </c>
      <c r="P18" s="10">
        <f t="shared" ref="P18" si="22">L18/H18*100</f>
        <v>-1.8839487565938209</v>
      </c>
      <c r="Q18" s="5"/>
    </row>
    <row r="19" spans="1:17" x14ac:dyDescent="0.3">
      <c r="A19" s="3" t="s">
        <v>14</v>
      </c>
      <c r="B19" s="1">
        <f>(B11+B12+B13)-(B15+B16+B17)</f>
        <v>10</v>
      </c>
      <c r="C19" s="1">
        <f>(C11+C12+C13)-(C15+C16+C17)</f>
        <v>79</v>
      </c>
      <c r="D19" s="16">
        <f t="shared" si="6"/>
        <v>89</v>
      </c>
      <c r="E19" s="26"/>
      <c r="F19" s="18">
        <f>(F11+F12+F13)-(F15+F16+F17)</f>
        <v>107</v>
      </c>
      <c r="G19" s="1">
        <f>(G11+G12+G13)-(G15+G16+G17)</f>
        <v>31</v>
      </c>
      <c r="H19" s="16">
        <f t="shared" si="7"/>
        <v>138</v>
      </c>
      <c r="I19" s="26"/>
      <c r="J19" s="23">
        <f t="shared" ref="J19:J24" si="23">B19-F19</f>
        <v>-97</v>
      </c>
      <c r="K19" s="1">
        <f t="shared" si="8"/>
        <v>48</v>
      </c>
      <c r="L19" s="11">
        <f t="shared" si="9"/>
        <v>-49</v>
      </c>
      <c r="M19" s="26"/>
      <c r="N19" s="10">
        <f t="shared" ref="N19:P22" si="24">J19/F19*100</f>
        <v>-90.654205607476641</v>
      </c>
      <c r="O19" s="6">
        <f t="shared" si="24"/>
        <v>154.83870967741936</v>
      </c>
      <c r="P19" s="10">
        <f t="shared" si="24"/>
        <v>-35.507246376811594</v>
      </c>
      <c r="Q19" s="5"/>
    </row>
    <row r="20" spans="1:17" x14ac:dyDescent="0.3">
      <c r="A20" s="1" t="s">
        <v>15</v>
      </c>
      <c r="B20" s="1">
        <f>B7+(B10+B19)-B21</f>
        <v>18319</v>
      </c>
      <c r="C20" s="1">
        <f>C7+(C10+C19)-C21</f>
        <v>20185</v>
      </c>
      <c r="D20" s="16">
        <f t="shared" si="6"/>
        <v>38504</v>
      </c>
      <c r="E20" s="26"/>
      <c r="F20" s="18">
        <f>F7+(F10+F19)-F21</f>
        <v>18266</v>
      </c>
      <c r="G20" s="1">
        <f>G7+(G10+G19)-G21</f>
        <v>20099</v>
      </c>
      <c r="H20" s="16">
        <f t="shared" si="7"/>
        <v>38365</v>
      </c>
      <c r="I20" s="26"/>
      <c r="J20" s="18">
        <f t="shared" si="23"/>
        <v>53</v>
      </c>
      <c r="K20" s="1">
        <f t="shared" si="8"/>
        <v>86</v>
      </c>
      <c r="L20" s="1">
        <f t="shared" si="9"/>
        <v>139</v>
      </c>
      <c r="M20" s="26"/>
      <c r="N20" s="6">
        <f t="shared" si="24"/>
        <v>0.29015657505748382</v>
      </c>
      <c r="O20" s="6">
        <f t="shared" si="24"/>
        <v>0.4278819841783173</v>
      </c>
      <c r="P20" s="6">
        <f t="shared" si="24"/>
        <v>0.36230939658542943</v>
      </c>
      <c r="Q20" s="5"/>
    </row>
    <row r="21" spans="1:17" x14ac:dyDescent="0.3">
      <c r="A21" s="1" t="s">
        <v>16</v>
      </c>
      <c r="B21" s="1">
        <v>92</v>
      </c>
      <c r="C21" s="1">
        <v>50</v>
      </c>
      <c r="D21" s="16">
        <f t="shared" si="6"/>
        <v>142</v>
      </c>
      <c r="E21" s="26"/>
      <c r="F21" s="18">
        <v>115</v>
      </c>
      <c r="G21" s="1">
        <v>53</v>
      </c>
      <c r="H21" s="16">
        <f t="shared" si="7"/>
        <v>168</v>
      </c>
      <c r="I21" s="26"/>
      <c r="J21" s="23">
        <f t="shared" si="23"/>
        <v>-23</v>
      </c>
      <c r="K21" s="11">
        <f t="shared" si="8"/>
        <v>-3</v>
      </c>
      <c r="L21" s="11">
        <f t="shared" si="9"/>
        <v>-26</v>
      </c>
      <c r="M21" s="26"/>
      <c r="N21" s="10">
        <f t="shared" si="24"/>
        <v>-20</v>
      </c>
      <c r="O21" s="10">
        <f t="shared" si="24"/>
        <v>-5.6603773584905666</v>
      </c>
      <c r="P21" s="10">
        <f t="shared" si="24"/>
        <v>-15.476190476190476</v>
      </c>
      <c r="Q21" s="5"/>
    </row>
    <row r="22" spans="1:17" x14ac:dyDescent="0.3">
      <c r="A22" s="33" t="s">
        <v>17</v>
      </c>
      <c r="B22" s="2">
        <f>SUM(B20:B21)</f>
        <v>18411</v>
      </c>
      <c r="C22" s="2">
        <f t="shared" ref="C22:D22" si="25">SUM(C20:C21)</f>
        <v>20235</v>
      </c>
      <c r="D22" s="15">
        <f t="shared" si="25"/>
        <v>38646</v>
      </c>
      <c r="E22" s="25"/>
      <c r="F22" s="19">
        <f>SUM(F20:F21)</f>
        <v>18381</v>
      </c>
      <c r="G22" s="2">
        <f t="shared" ref="G22:H22" si="26">SUM(G20:G21)</f>
        <v>20152</v>
      </c>
      <c r="H22" s="15">
        <f t="shared" si="26"/>
        <v>38533</v>
      </c>
      <c r="I22" s="25"/>
      <c r="J22" s="19">
        <f t="shared" si="23"/>
        <v>30</v>
      </c>
      <c r="K22" s="2">
        <f t="shared" si="8"/>
        <v>83</v>
      </c>
      <c r="L22" s="2">
        <f t="shared" si="9"/>
        <v>113</v>
      </c>
      <c r="M22" s="25"/>
      <c r="N22" s="7">
        <f t="shared" si="24"/>
        <v>0.16321201240411295</v>
      </c>
      <c r="O22" s="7">
        <f t="shared" si="24"/>
        <v>0.41186978959904719</v>
      </c>
      <c r="P22" s="7">
        <f t="shared" si="24"/>
        <v>0.2932551319648094</v>
      </c>
      <c r="Q22" s="5"/>
    </row>
    <row r="23" spans="1:17" x14ac:dyDescent="0.3">
      <c r="A23" s="1" t="s">
        <v>18</v>
      </c>
      <c r="B23" s="1">
        <v>16404</v>
      </c>
      <c r="C23" s="1"/>
      <c r="D23" s="14"/>
      <c r="E23" s="24"/>
      <c r="F23" s="18">
        <v>16314</v>
      </c>
      <c r="G23" s="1"/>
      <c r="H23" s="14"/>
      <c r="I23" s="24"/>
      <c r="J23" s="18">
        <f t="shared" si="23"/>
        <v>90</v>
      </c>
      <c r="K23" s="1">
        <f t="shared" si="8"/>
        <v>0</v>
      </c>
      <c r="L23" s="1">
        <f t="shared" si="9"/>
        <v>0</v>
      </c>
      <c r="M23" s="24"/>
      <c r="N23" s="6">
        <f>J23/F23*100</f>
        <v>0.55167340934166975</v>
      </c>
      <c r="O23" s="6"/>
      <c r="P23" s="6"/>
    </row>
    <row r="24" spans="1:17" x14ac:dyDescent="0.3">
      <c r="A24" s="1" t="s">
        <v>19</v>
      </c>
      <c r="B24" s="1">
        <v>13</v>
      </c>
      <c r="C24" s="1"/>
      <c r="D24" s="14"/>
      <c r="E24" s="24"/>
      <c r="F24" s="18">
        <v>14</v>
      </c>
      <c r="G24" s="1"/>
      <c r="H24" s="14"/>
      <c r="I24" s="24"/>
      <c r="J24" s="23">
        <f t="shared" si="23"/>
        <v>-1</v>
      </c>
      <c r="K24" s="1">
        <f t="shared" si="8"/>
        <v>0</v>
      </c>
      <c r="L24" s="1">
        <f t="shared" si="9"/>
        <v>0</v>
      </c>
      <c r="M24" s="24"/>
      <c r="N24" s="10">
        <f>J24/F24*100</f>
        <v>-7.1428571428571423</v>
      </c>
      <c r="O24" s="6"/>
      <c r="P24" s="6"/>
    </row>
    <row r="25" spans="1:17" x14ac:dyDescent="0.3">
      <c r="A25" s="1" t="s">
        <v>20</v>
      </c>
      <c r="B25" s="4" t="s">
        <v>21</v>
      </c>
      <c r="C25" s="1"/>
      <c r="D25" s="14"/>
      <c r="E25" s="24"/>
      <c r="F25" s="21" t="s">
        <v>21</v>
      </c>
      <c r="G25" s="1"/>
      <c r="H25" s="14"/>
      <c r="I25" s="24"/>
      <c r="J25" s="18">
        <v>0</v>
      </c>
      <c r="K25" s="1">
        <f t="shared" si="8"/>
        <v>0</v>
      </c>
      <c r="L25" s="1">
        <f t="shared" si="9"/>
        <v>0</v>
      </c>
      <c r="M25" s="24"/>
      <c r="N25" s="13"/>
      <c r="O25" s="6"/>
      <c r="P25" s="6"/>
    </row>
    <row r="26" spans="1:17" x14ac:dyDescent="0.3">
      <c r="A26" s="3" t="s">
        <v>26</v>
      </c>
      <c r="B26" s="3">
        <v>1308</v>
      </c>
      <c r="C26" s="3">
        <v>1632</v>
      </c>
      <c r="D26" s="17">
        <v>2940</v>
      </c>
      <c r="E26" s="28"/>
      <c r="F26" s="20">
        <v>1221</v>
      </c>
      <c r="G26" s="3">
        <v>1541</v>
      </c>
      <c r="H26" s="17">
        <v>2762</v>
      </c>
      <c r="I26" s="28"/>
      <c r="J26" s="18">
        <f>B26-F26</f>
        <v>87</v>
      </c>
      <c r="K26" s="1">
        <f t="shared" si="8"/>
        <v>91</v>
      </c>
      <c r="L26" s="1">
        <f t="shared" si="9"/>
        <v>178</v>
      </c>
      <c r="M26" s="28"/>
      <c r="N26" s="13">
        <f>J26/F26*100</f>
        <v>7.1253071253071258</v>
      </c>
      <c r="O26" s="13">
        <f t="shared" ref="O26" si="27">K26/G26*100</f>
        <v>5.9052563270603509</v>
      </c>
      <c r="P26" s="13">
        <f t="shared" ref="P26" si="28">L26/H26*100</f>
        <v>6.4446053584359158</v>
      </c>
    </row>
    <row r="27" spans="1:17" ht="12" customHeight="1" x14ac:dyDescent="0.3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</row>
    <row r="28" spans="1:17" x14ac:dyDescent="0.3">
      <c r="A28" s="29" t="s">
        <v>27</v>
      </c>
      <c r="B28" s="1">
        <v>1506</v>
      </c>
      <c r="F28" s="1">
        <v>1428</v>
      </c>
    </row>
    <row r="29" spans="1:17" x14ac:dyDescent="0.3">
      <c r="A29" s="29" t="s">
        <v>28</v>
      </c>
      <c r="B29" s="1">
        <v>1234</v>
      </c>
      <c r="F29" s="1">
        <v>1182</v>
      </c>
    </row>
  </sheetData>
  <mergeCells count="4">
    <mergeCell ref="J5:L5"/>
    <mergeCell ref="N5:P5"/>
    <mergeCell ref="B5:D5"/>
    <mergeCell ref="F5:H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Natella Domenico</dc:creator>
  <cp:lastModifiedBy>Natella Domenico</cp:lastModifiedBy>
  <dcterms:created xsi:type="dcterms:W3CDTF">2018-02-09T08:30:54Z</dcterms:created>
  <dcterms:modified xsi:type="dcterms:W3CDTF">2018-02-09T10:10:47Z</dcterms:modified>
</cp:coreProperties>
</file>